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圖書館\108圖書館\景女學報20期(108)\"/>
    </mc:Choice>
  </mc:AlternateContent>
  <xr:revisionPtr revIDLastSave="0" documentId="8_{82A03951-8560-4580-93F7-2F526B01BF6F}" xr6:coauthVersionLast="45" xr6:coauthVersionMax="45" xr10:uidLastSave="{00000000-0000-0000-0000-000000000000}"/>
  <bookViews>
    <workbookView xWindow="-23148" yWindow="-108" windowWidth="23256" windowHeight="12576"/>
  </bookViews>
  <sheets>
    <sheet name="應分送清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H18" i="1"/>
  <c r="F18" i="1"/>
  <c r="C18" i="1"/>
  <c r="I17" i="1"/>
  <c r="H17" i="1"/>
  <c r="F17" i="1"/>
  <c r="C17" i="1"/>
  <c r="J14" i="1"/>
  <c r="I14" i="1"/>
  <c r="G14" i="1"/>
  <c r="D14" i="1"/>
  <c r="J13" i="1"/>
  <c r="I13" i="1"/>
  <c r="G13" i="1"/>
  <c r="D13" i="1"/>
  <c r="J12" i="1"/>
  <c r="I12" i="1"/>
  <c r="G12" i="1"/>
  <c r="D12" i="1"/>
  <c r="J11" i="1"/>
  <c r="I11" i="1"/>
  <c r="G11" i="1"/>
  <c r="D11" i="1"/>
  <c r="J10" i="1"/>
  <c r="I10" i="1"/>
  <c r="G10" i="1"/>
  <c r="D10" i="1"/>
  <c r="J9" i="1"/>
  <c r="I9" i="1"/>
  <c r="G9" i="1"/>
  <c r="D9" i="1"/>
  <c r="J8" i="1"/>
  <c r="I8" i="1"/>
  <c r="G8" i="1"/>
  <c r="D8" i="1"/>
  <c r="J7" i="1"/>
  <c r="I7" i="1"/>
  <c r="G7" i="1"/>
  <c r="D7" i="1"/>
  <c r="J6" i="1"/>
  <c r="I6" i="1"/>
  <c r="G6" i="1"/>
  <c r="D6" i="1"/>
  <c r="J5" i="1"/>
  <c r="I5" i="1"/>
  <c r="G5" i="1"/>
  <c r="D5" i="1"/>
</calcChain>
</file>

<file path=xl/sharedStrings.xml><?xml version="1.0" encoding="utf-8"?>
<sst xmlns="http://schemas.openxmlformats.org/spreadsheetml/2006/main" count="105" uniqueCount="68">
  <si>
    <t xml:space="preserve"> 全部應分送單位</t>
  </si>
  <si>
    <t>指定分送單位</t>
  </si>
  <si>
    <t>寄存圖書館( ◎：完整寄存 )</t>
  </si>
  <si>
    <t>序號</t>
  </si>
  <si>
    <t>寄存類型</t>
  </si>
  <si>
    <t>單位名稱</t>
  </si>
  <si>
    <t>郵遞區號</t>
  </si>
  <si>
    <t>通訊地址</t>
  </si>
  <si>
    <t>收件人</t>
  </si>
  <si>
    <t>收件人電話</t>
  </si>
  <si>
    <t>聯絡人</t>
  </si>
  <si>
    <t>聯絡電話</t>
  </si>
  <si>
    <t>應送冊數</t>
  </si>
  <si>
    <t>◎</t>
  </si>
  <si>
    <t>國家圖書館</t>
  </si>
  <si>
    <t>臺北市中山南路20號</t>
  </si>
  <si>
    <t>郭珮涵</t>
  </si>
  <si>
    <t>立法院國會圖書館</t>
  </si>
  <si>
    <t>台北市中山南路一號</t>
  </si>
  <si>
    <t>第一科</t>
  </si>
  <si>
    <t>國立臺灣圖書館</t>
  </si>
  <si>
    <t>新北市中和區中安街85號</t>
  </si>
  <si>
    <t>劉岱欣</t>
  </si>
  <si>
    <t>盧姵諭</t>
  </si>
  <si>
    <t>台北市立圖書館</t>
  </si>
  <si>
    <t>臺北市大安區建國南路2段125號</t>
  </si>
  <si>
    <t>寄存業務專責人員</t>
  </si>
  <si>
    <t>國立臺灣大學圖書館</t>
  </si>
  <si>
    <t>臺北市羅斯福路四段一號</t>
  </si>
  <si>
    <t>鄭岱杰</t>
  </si>
  <si>
    <t>國立交通大學圖書館</t>
  </si>
  <si>
    <t>新竹市大學路1001號交通大學圖書館1樓採購編目組</t>
  </si>
  <si>
    <t>陳玉萍</t>
  </si>
  <si>
    <t>黃惠泉</t>
  </si>
  <si>
    <t>國立公共資訊圖書館</t>
  </si>
  <si>
    <t>臺中市南區五權南路100號</t>
  </si>
  <si>
    <t>陳慧津</t>
  </si>
  <si>
    <t>臺南市立圖書館</t>
  </si>
  <si>
    <t>台南市公園北路3號(採編組)</t>
  </si>
  <si>
    <t>王品文</t>
  </si>
  <si>
    <t>簡玉滿</t>
  </si>
  <si>
    <t>國立東華大學圖書資訊處</t>
  </si>
  <si>
    <t>花蓮縣壽豐鄉大學路二段1-20號</t>
  </si>
  <si>
    <t>蔡欣婷</t>
  </si>
  <si>
    <t>基隆市文化局圖書館</t>
  </si>
  <si>
    <t>基隆市信一路181號</t>
  </si>
  <si>
    <t>卓茂盛</t>
  </si>
  <si>
    <t>統籌展售門市</t>
  </si>
  <si>
    <t>未販售者</t>
  </si>
  <si>
    <t>五南文化廣場</t>
  </si>
  <si>
    <t>台中市北屯區軍福七路600號</t>
  </si>
  <si>
    <t>陳閔禎</t>
  </si>
  <si>
    <t>僅送2本</t>
  </si>
  <si>
    <t>國家書店</t>
  </si>
  <si>
    <t>桃園縣中壢市合圳北路二段95巷190之1號(國家書店物流中心)</t>
  </si>
  <si>
    <t>陳美妏</t>
  </si>
  <si>
    <t>相關政府單位</t>
  </si>
  <si>
    <t>備註</t>
  </si>
  <si>
    <t>臺北市議會圖書館</t>
  </si>
  <si>
    <t>臺北市信義區仁愛路4段507號8樓</t>
  </si>
  <si>
    <t>圖書館</t>
  </si>
  <si>
    <t>02-2797708</t>
  </si>
  <si>
    <t>圖書館館藏發展及書目管理組</t>
  </si>
  <si>
    <t>臺北市政府研考會</t>
  </si>
  <si>
    <t>臺北市信義區市府路1號11樓東南區</t>
  </si>
  <si>
    <t>林潔瑜</t>
  </si>
  <si>
    <t>02-27208889#7786</t>
  </si>
  <si>
    <t>02-27252260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</si>
</sst>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9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3" borderId="1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ColWidth="10" defaultRowHeight="16.5" x14ac:dyDescent="0.3"/>
  <cols>
    <col min="1" max="1" width="10" customWidth="1"/>
  </cols>
  <sheetData>
    <row r="1" spans="1:10" ht="16.2" x14ac:dyDescent="0.3">
      <c r="A1" s="1" t="s">
        <v>0</v>
      </c>
    </row>
    <row r="2" spans="1:10" ht="16.2" x14ac:dyDescent="0.3">
      <c r="A2" t="s">
        <v>1</v>
      </c>
    </row>
    <row r="3" spans="1:10" ht="16.2" x14ac:dyDescent="0.3">
      <c r="A3" t="s">
        <v>2</v>
      </c>
    </row>
    <row r="4" spans="1:10" ht="32.4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</row>
    <row r="5" spans="1:10" ht="48.6" x14ac:dyDescent="0.3">
      <c r="A5" s="2">
        <v>1</v>
      </c>
      <c r="B5" s="2" t="s">
        <v>13</v>
      </c>
      <c r="C5" s="2" t="s">
        <v>14</v>
      </c>
      <c r="D5" s="2" t="str">
        <f>"10001"</f>
        <v>10001</v>
      </c>
      <c r="E5" s="2" t="s">
        <v>15</v>
      </c>
      <c r="F5" s="2" t="s">
        <v>16</v>
      </c>
      <c r="G5" s="2" t="str">
        <f>"02-23619132-861"</f>
        <v>02-23619132-861</v>
      </c>
      <c r="H5" s="2" t="s">
        <v>16</v>
      </c>
      <c r="I5" s="2" t="str">
        <f>"02-23619132-861"</f>
        <v>02-23619132-861</v>
      </c>
      <c r="J5" s="2" t="str">
        <f>"2"</f>
        <v>2</v>
      </c>
    </row>
    <row r="6" spans="1:10" ht="48.6" x14ac:dyDescent="0.3">
      <c r="A6" s="2">
        <v>2</v>
      </c>
      <c r="B6" s="2" t="s">
        <v>13</v>
      </c>
      <c r="C6" s="2" t="s">
        <v>17</v>
      </c>
      <c r="D6" s="2" t="str">
        <f>"10051"</f>
        <v>10051</v>
      </c>
      <c r="E6" s="2" t="s">
        <v>18</v>
      </c>
      <c r="F6" s="2" t="s">
        <v>19</v>
      </c>
      <c r="G6" s="2" t="str">
        <f>"02-23585858-5284"</f>
        <v>02-23585858-5284</v>
      </c>
      <c r="H6" s="2" t="s">
        <v>19</v>
      </c>
      <c r="I6" s="2" t="str">
        <f>"02-23585284"</f>
        <v>02-23585284</v>
      </c>
      <c r="J6" s="2" t="str">
        <f t="shared" ref="J6:J13" si="0">"1"</f>
        <v>1</v>
      </c>
    </row>
    <row r="7" spans="1:10" ht="48.6" x14ac:dyDescent="0.3">
      <c r="A7" s="2">
        <v>3</v>
      </c>
      <c r="B7" s="2" t="s">
        <v>13</v>
      </c>
      <c r="C7" s="2" t="s">
        <v>20</v>
      </c>
      <c r="D7" s="2" t="str">
        <f>"23574"</f>
        <v>23574</v>
      </c>
      <c r="E7" s="2" t="s">
        <v>21</v>
      </c>
      <c r="F7" s="2" t="s">
        <v>22</v>
      </c>
      <c r="G7" s="2" t="str">
        <f>"02-29266888-2109"</f>
        <v>02-29266888-2109</v>
      </c>
      <c r="H7" s="2" t="s">
        <v>23</v>
      </c>
      <c r="I7" s="2" t="str">
        <f>"02-29266888-2110"</f>
        <v>02-29266888-2110</v>
      </c>
      <c r="J7" s="2" t="str">
        <f t="shared" si="0"/>
        <v>1</v>
      </c>
    </row>
    <row r="8" spans="1:10" ht="64.8" x14ac:dyDescent="0.3">
      <c r="A8" s="2">
        <v>4</v>
      </c>
      <c r="B8" s="2" t="s">
        <v>13</v>
      </c>
      <c r="C8" s="2" t="s">
        <v>24</v>
      </c>
      <c r="D8" s="2" t="str">
        <f>"10659"</f>
        <v>10659</v>
      </c>
      <c r="E8" s="2" t="s">
        <v>25</v>
      </c>
      <c r="F8" s="2" t="s">
        <v>26</v>
      </c>
      <c r="G8" s="2" t="str">
        <f>"02-27552823-2406"</f>
        <v>02-27552823-2406</v>
      </c>
      <c r="H8" s="2" t="s">
        <v>26</v>
      </c>
      <c r="I8" s="2" t="str">
        <f>"02-27552823-2406"</f>
        <v>02-27552823-2406</v>
      </c>
      <c r="J8" s="2" t="str">
        <f t="shared" si="0"/>
        <v>1</v>
      </c>
    </row>
    <row r="9" spans="1:10" ht="48.6" x14ac:dyDescent="0.3">
      <c r="A9" s="2">
        <v>5</v>
      </c>
      <c r="B9" s="2" t="s">
        <v>13</v>
      </c>
      <c r="C9" s="2" t="s">
        <v>27</v>
      </c>
      <c r="D9" s="2" t="str">
        <f>"10617"</f>
        <v>10617</v>
      </c>
      <c r="E9" s="2" t="s">
        <v>28</v>
      </c>
      <c r="F9" s="2" t="s">
        <v>29</v>
      </c>
      <c r="G9" s="2" t="str">
        <f>"02-33664559"</f>
        <v>02-33664559</v>
      </c>
      <c r="H9" s="2" t="s">
        <v>29</v>
      </c>
      <c r="I9" s="2" t="str">
        <f>"02-33664559"</f>
        <v>02-33664559</v>
      </c>
      <c r="J9" s="2" t="str">
        <f t="shared" si="0"/>
        <v>1</v>
      </c>
    </row>
    <row r="10" spans="1:10" ht="97.2" x14ac:dyDescent="0.3">
      <c r="A10" s="2">
        <v>6</v>
      </c>
      <c r="B10" s="2" t="s">
        <v>13</v>
      </c>
      <c r="C10" s="2" t="s">
        <v>30</v>
      </c>
      <c r="D10" s="2" t="str">
        <f>"30010"</f>
        <v>30010</v>
      </c>
      <c r="E10" s="2" t="s">
        <v>31</v>
      </c>
      <c r="F10" s="2" t="s">
        <v>32</v>
      </c>
      <c r="G10" s="2" t="str">
        <f>"03-5712121-31674"</f>
        <v>03-5712121-31674</v>
      </c>
      <c r="H10" s="2" t="s">
        <v>33</v>
      </c>
      <c r="I10" s="2" t="str">
        <f>"03-5712121-52632"</f>
        <v>03-5712121-52632</v>
      </c>
      <c r="J10" s="2" t="str">
        <f t="shared" si="0"/>
        <v>1</v>
      </c>
    </row>
    <row r="11" spans="1:10" ht="48.6" x14ac:dyDescent="0.3">
      <c r="A11" s="2">
        <v>7</v>
      </c>
      <c r="B11" s="2" t="s">
        <v>13</v>
      </c>
      <c r="C11" s="2" t="s">
        <v>34</v>
      </c>
      <c r="D11" s="2" t="str">
        <f>"40246"</f>
        <v>40246</v>
      </c>
      <c r="E11" s="2" t="s">
        <v>35</v>
      </c>
      <c r="F11" s="2" t="s">
        <v>36</v>
      </c>
      <c r="G11" s="2" t="str">
        <f>"04-22625100-1404"</f>
        <v>04-22625100-1404</v>
      </c>
      <c r="H11" s="2" t="s">
        <v>36</v>
      </c>
      <c r="I11" s="2" t="str">
        <f>"04-22625100-1404"</f>
        <v>04-22625100-1404</v>
      </c>
      <c r="J11" s="2" t="str">
        <f t="shared" si="0"/>
        <v>1</v>
      </c>
    </row>
    <row r="12" spans="1:10" ht="64.8" x14ac:dyDescent="0.3">
      <c r="A12" s="2">
        <v>8</v>
      </c>
      <c r="B12" s="2" t="s">
        <v>13</v>
      </c>
      <c r="C12" s="2" t="s">
        <v>37</v>
      </c>
      <c r="D12" s="2" t="str">
        <f>"70448"</f>
        <v>70448</v>
      </c>
      <c r="E12" s="2" t="s">
        <v>38</v>
      </c>
      <c r="F12" s="2" t="s">
        <v>39</v>
      </c>
      <c r="G12" s="2" t="str">
        <f>"06-2255146-134"</f>
        <v>06-2255146-134</v>
      </c>
      <c r="H12" s="2" t="s">
        <v>40</v>
      </c>
      <c r="I12" s="2" t="str">
        <f>"06-2255146-132"</f>
        <v>06-2255146-132</v>
      </c>
      <c r="J12" s="2" t="str">
        <f t="shared" si="0"/>
        <v>1</v>
      </c>
    </row>
    <row r="13" spans="1:10" ht="64.8" x14ac:dyDescent="0.3">
      <c r="A13" s="2">
        <v>9</v>
      </c>
      <c r="B13" s="2" t="s">
        <v>13</v>
      </c>
      <c r="C13" s="2" t="s">
        <v>41</v>
      </c>
      <c r="D13" s="2" t="str">
        <f>"97401"</f>
        <v>97401</v>
      </c>
      <c r="E13" s="2" t="s">
        <v>42</v>
      </c>
      <c r="F13" s="2" t="s">
        <v>43</v>
      </c>
      <c r="G13" s="2" t="str">
        <f>"03-8906834"</f>
        <v>03-8906834</v>
      </c>
      <c r="H13" s="2" t="s">
        <v>43</v>
      </c>
      <c r="I13" s="2" t="str">
        <f>"03-8906834"</f>
        <v>03-8906834</v>
      </c>
      <c r="J13" s="2" t="str">
        <f t="shared" si="0"/>
        <v>1</v>
      </c>
    </row>
    <row r="14" spans="1:10" ht="48.6" x14ac:dyDescent="0.3">
      <c r="A14" s="2">
        <v>10</v>
      </c>
      <c r="B14" s="2"/>
      <c r="C14" s="2" t="s">
        <v>44</v>
      </c>
      <c r="D14" s="2" t="str">
        <f>"20205"</f>
        <v>20205</v>
      </c>
      <c r="E14" s="2" t="s">
        <v>45</v>
      </c>
      <c r="F14" s="2" t="s">
        <v>46</v>
      </c>
      <c r="G14" s="2" t="str">
        <f>"02-24224170-273"</f>
        <v>02-24224170-273</v>
      </c>
      <c r="H14" s="2" t="s">
        <v>46</v>
      </c>
      <c r="I14" s="2" t="str">
        <f>"02-24224170-273"</f>
        <v>02-24224170-273</v>
      </c>
      <c r="J14" s="2" t="str">
        <f>"0"</f>
        <v>0</v>
      </c>
    </row>
    <row r="15" spans="1:10" ht="16.2" x14ac:dyDescent="0.3">
      <c r="A15" t="s">
        <v>47</v>
      </c>
    </row>
    <row r="16" spans="1:10" ht="32.4" x14ac:dyDescent="0.3">
      <c r="A16" s="3" t="s">
        <v>3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3" t="s">
        <v>48</v>
      </c>
    </row>
    <row r="17" spans="1:10" ht="64.8" x14ac:dyDescent="0.3">
      <c r="A17" s="3">
        <v>1</v>
      </c>
      <c r="B17" s="3" t="s">
        <v>49</v>
      </c>
      <c r="C17" s="3" t="str">
        <f>"406"</f>
        <v>406</v>
      </c>
      <c r="D17" s="3" t="s">
        <v>50</v>
      </c>
      <c r="E17" s="3" t="s">
        <v>51</v>
      </c>
      <c r="F17" s="3" t="str">
        <f>"04-24378010"</f>
        <v>04-24378010</v>
      </c>
      <c r="G17" s="3" t="s">
        <v>51</v>
      </c>
      <c r="H17" s="3" t="str">
        <f>"04-24378010"</f>
        <v>04-24378010</v>
      </c>
      <c r="I17" s="3" t="str">
        <f>"60"</f>
        <v>60</v>
      </c>
      <c r="J17" s="3" t="s">
        <v>52</v>
      </c>
    </row>
    <row r="18" spans="1:10" ht="113.4" x14ac:dyDescent="0.3">
      <c r="A18" s="3">
        <v>2</v>
      </c>
      <c r="B18" s="3" t="s">
        <v>53</v>
      </c>
      <c r="C18" s="3" t="str">
        <f>"320"</f>
        <v>320</v>
      </c>
      <c r="D18" s="3" t="s">
        <v>54</v>
      </c>
      <c r="E18" s="3" t="s">
        <v>55</v>
      </c>
      <c r="F18" s="3" t="str">
        <f>"02-25180207-22"</f>
        <v>02-25180207-22</v>
      </c>
      <c r="G18" s="3" t="s">
        <v>55</v>
      </c>
      <c r="H18" s="3" t="str">
        <f>"02-25180207-22"</f>
        <v>02-25180207-22</v>
      </c>
      <c r="I18" s="3" t="str">
        <f>"20"</f>
        <v>20</v>
      </c>
      <c r="J18" s="3" t="s">
        <v>52</v>
      </c>
    </row>
    <row r="19" spans="1:10" ht="16.2" x14ac:dyDescent="0.3"/>
    <row r="20" spans="1:10" ht="16.2" x14ac:dyDescent="0.3">
      <c r="A20" t="s">
        <v>56</v>
      </c>
    </row>
    <row r="21" spans="1:10" ht="16.2" x14ac:dyDescent="0.3">
      <c r="A21" s="4" t="s">
        <v>3</v>
      </c>
      <c r="B21" s="4" t="s">
        <v>5</v>
      </c>
      <c r="C21" s="4" t="s">
        <v>6</v>
      </c>
      <c r="D21" s="4" t="s">
        <v>7</v>
      </c>
      <c r="E21" s="4" t="s">
        <v>8</v>
      </c>
      <c r="F21" s="4" t="s">
        <v>9</v>
      </c>
      <c r="G21" s="4" t="s">
        <v>10</v>
      </c>
      <c r="H21" s="4" t="s">
        <v>11</v>
      </c>
      <c r="I21" s="4" t="s">
        <v>12</v>
      </c>
      <c r="J21" s="4" t="s">
        <v>57</v>
      </c>
    </row>
    <row r="22" spans="1:10" ht="64.8" x14ac:dyDescent="0.3">
      <c r="A22" s="4">
        <v>1</v>
      </c>
      <c r="B22" s="4" t="s">
        <v>58</v>
      </c>
      <c r="C22" s="4">
        <v>11073</v>
      </c>
      <c r="D22" s="3" t="s">
        <v>59</v>
      </c>
      <c r="E22" s="4" t="s">
        <v>60</v>
      </c>
      <c r="F22" s="4" t="s">
        <v>61</v>
      </c>
      <c r="G22" s="4" t="s">
        <v>62</v>
      </c>
      <c r="H22" s="4">
        <v>27297708</v>
      </c>
      <c r="I22" s="4">
        <v>2</v>
      </c>
      <c r="J22" s="4"/>
    </row>
    <row r="23" spans="1:10" ht="64.8" x14ac:dyDescent="0.3">
      <c r="A23" s="4">
        <v>2</v>
      </c>
      <c r="B23" s="4" t="s">
        <v>63</v>
      </c>
      <c r="C23" s="4">
        <v>11008</v>
      </c>
      <c r="D23" s="3" t="s">
        <v>64</v>
      </c>
      <c r="E23" s="4" t="s">
        <v>65</v>
      </c>
      <c r="F23" s="4" t="s">
        <v>66</v>
      </c>
      <c r="G23" s="4" t="s">
        <v>65</v>
      </c>
      <c r="H23" s="4" t="s">
        <v>67</v>
      </c>
      <c r="I23" s="4">
        <v>1</v>
      </c>
      <c r="J23" s="4"/>
    </row>
  </sheetData>
  <phoneticPr fontId="18" type="noConversion"/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應分送清單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AEAA-RD13</dc:creator>
  <cp:lastModifiedBy>lunfai</cp:lastModifiedBy>
  <dcterms:created xsi:type="dcterms:W3CDTF">2020-03-10T01:20:44Z</dcterms:created>
  <dcterms:modified xsi:type="dcterms:W3CDTF">2020-03-13T01:19:01Z</dcterms:modified>
</cp:coreProperties>
</file>